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บปี61ปรับปรุง\"/>
    </mc:Choice>
  </mc:AlternateContent>
  <bookViews>
    <workbookView xWindow="0" yWindow="120" windowWidth="20496" windowHeight="7632" activeTab="3"/>
  </bookViews>
  <sheets>
    <sheet name="จ่ายจากเงินรายรับ" sheetId="1" r:id="rId1"/>
    <sheet name="เงินสะสม" sheetId="2" r:id="rId2"/>
    <sheet name="ทุนสำรองเงินสะสม" sheetId="3" r:id="rId3"/>
    <sheet name="เงินกู้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0" i="1"/>
  <c r="L13" i="1" l="1"/>
  <c r="I10" i="1"/>
  <c r="F10" i="1"/>
  <c r="D9" i="1"/>
  <c r="F9" i="1"/>
  <c r="I8" i="1"/>
  <c r="D8" i="1"/>
  <c r="P6" i="1"/>
  <c r="P7" i="1"/>
  <c r="D6" i="1"/>
  <c r="D7" i="1"/>
  <c r="F15" i="1" l="1"/>
  <c r="I12" i="1"/>
  <c r="F12" i="1"/>
  <c r="N11" i="1"/>
  <c r="I11" i="1"/>
  <c r="F11" i="1"/>
  <c r="D11" i="1"/>
  <c r="N10" i="1"/>
  <c r="G10" i="1"/>
  <c r="E10" i="1"/>
  <c r="M9" i="1"/>
  <c r="K9" i="1"/>
  <c r="J9" i="1"/>
  <c r="I9" i="1"/>
  <c r="G9" i="1"/>
  <c r="E9" i="1"/>
  <c r="I7" i="1"/>
  <c r="F7" i="1"/>
  <c r="P10" i="1" l="1"/>
  <c r="N17" i="2" l="1"/>
  <c r="M17" i="2"/>
  <c r="L17" i="2"/>
  <c r="K17" i="2"/>
  <c r="J17" i="2"/>
  <c r="I17" i="2"/>
  <c r="H17" i="2"/>
  <c r="G17" i="2"/>
  <c r="F17" i="2"/>
  <c r="E17" i="2"/>
  <c r="D17" i="2"/>
  <c r="C17" i="2"/>
  <c r="O16" i="2"/>
  <c r="O15" i="2"/>
  <c r="O14" i="2"/>
  <c r="O13" i="2"/>
  <c r="O12" i="2"/>
  <c r="O11" i="2"/>
  <c r="O10" i="2"/>
  <c r="O9" i="2"/>
  <c r="O8" i="2"/>
  <c r="O7" i="2"/>
  <c r="O6" i="2"/>
  <c r="D17" i="1"/>
  <c r="E17" i="1"/>
  <c r="F17" i="1"/>
  <c r="G17" i="1"/>
  <c r="H17" i="1"/>
  <c r="I17" i="1"/>
  <c r="J17" i="1"/>
  <c r="K17" i="1"/>
  <c r="L17" i="1"/>
  <c r="M17" i="1"/>
  <c r="N17" i="1"/>
  <c r="P8" i="1"/>
  <c r="P9" i="1"/>
  <c r="P11" i="1"/>
  <c r="P12" i="1"/>
  <c r="P13" i="1"/>
  <c r="P14" i="1"/>
  <c r="P15" i="1"/>
  <c r="O17" i="2" l="1"/>
  <c r="O16" i="1" l="1"/>
  <c r="O17" i="1" l="1"/>
  <c r="P16" i="1"/>
  <c r="P17" i="1" s="1"/>
</calcChain>
</file>

<file path=xl/sharedStrings.xml><?xml version="1.0" encoding="utf-8"?>
<sst xmlns="http://schemas.openxmlformats.org/spreadsheetml/2006/main" count="202" uniqueCount="50">
  <si>
    <t>องค์การบริหารส่วนตำบลหนองแวง อำเภอเทพารักษ์ จังหวัดนครราชสีมา</t>
  </si>
  <si>
    <t>ตั้งแต่วันที่ 1 ตุลาคม 2557 ถึง วันที่ 30 กันยายน 2558</t>
  </si>
  <si>
    <t>งบ</t>
  </si>
  <si>
    <t>หมวด</t>
  </si>
  <si>
    <t>แหล่งเงิน</t>
  </si>
  <si>
    <t>รวม</t>
  </si>
  <si>
    <t>งบบุคคลากร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</si>
  <si>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</si>
  <si>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</si>
  <si>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</si>
  <si>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</si>
  <si>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</si>
  <si>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</si>
  <si>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</si>
  <si>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</si>
  <si>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</si>
  <si>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</si>
  <si>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</si>
  <si>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</si>
  <si>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</si>
  <si>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</si>
  <si>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หมายเหตุ ระบุเงินงบประมาณ หรือเงินอุดหนุนระบุวัตถุประสงค์ / เฉพาะกิจ</t>
  </si>
  <si>
    <t>แผนงาน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</si>
  <si>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</si>
  <si>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</si>
  <si>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</si>
  <si>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</si>
  <si>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</si>
  <si>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</si>
  <si>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</si>
  <si>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</si>
  <si>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</si>
  <si>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</si>
  <si>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</si>
  <si>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</si>
  <si>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รายงานรายจ่ายในการดำเนินงานที่จ่ายจากสะสม</t>
  </si>
  <si>
    <t>รายงานรายจ่ายในการดำเนินงานที่จ่ายจากทุนสำรองเงินสะสม</t>
  </si>
  <si>
    <t>รายงานรายจ่ายในการดำเนินงานที่จ่ายจากเงินกู้</t>
  </si>
  <si>
    <t>งบกลาง</t>
  </si>
  <si>
    <t>เงินงบประมาณ</t>
  </si>
  <si>
    <t>เงินอุดหนุนระบุวัตถุประสงค์</t>
  </si>
  <si>
    <t>องค์การบริหารส่วนตำบลหนองไทร อำเภอด่านขุนทด จังหวัดนครราชสีมา</t>
  </si>
  <si>
    <t>องค์การบริหารส่วนตำบลหนองไทรอำเภอด่านขุนทด จังหวัดนครราชสีมา</t>
  </si>
  <si>
    <t>ตั้งแต่วันที่ 1 ตุลาคม 2560 ถึง วันที่ 30 กันยายน 2561</t>
  </si>
  <si>
    <t xml:space="preserve">  (ลงชื่อ)............................................                                                                       (ลงชื่อ)............................................                                                            (ลงชื่อ)............................................</t>
  </si>
  <si>
    <t xml:space="preserve">  (ลงชื่อ)............................................                                                                       (ลงชื่อ)............................................                                                        (ลงชื่อ)............................................</t>
  </si>
  <si>
    <t xml:space="preserve">  หัวหน้าสำนักปลัด รษก.ผู้อำนวยการกองคลัง                                                    ปลัดองค์การบริหารส่วนตำบลหนองไทร                                              นายกองค์การบริหารส่วนตำบลหนองไทร</t>
  </si>
  <si>
    <t xml:space="preserve">           (นางสาวศุภาพิช์ เพียมะลัง)                                                                        (นายอนุรัตน์ สุทธิประภา)                                                                  (นายเขียว กอนสันเทียะ)</t>
  </si>
  <si>
    <t xml:space="preserve">  หัวหน้าสำนักปลัด รษก.ผู้อำนวยการกองคลัง                                                              ปลัดองค์การบริหารส่วนตำบลหนองไทร                                                          นายกองค์การบริหารส่วนตำบลหนองไทร</t>
  </si>
  <si>
    <t xml:space="preserve">              (นางสาวศุภาพิช์ เพียมะลัง)                                                                             (นายอนุรัตน์ สุทธิประภา)                                                                       (นายเขียว กอนสันเทียะ)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</si>
</sst>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(* #,##0.00_);_(* \(#,##0.00\);_(* &quot;-&quot;??_);_(@_)"/>
  </numFmts>
  <fonts count="8" x14ac:knownFonts="1">
    <font>
      <sz val="11"/>
      <color theme="1"/>
      <name val="Tahoma"/>
      <family val="2"/>
      <scheme val="minor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1"/>
      <color theme="1"/>
      <name val="Tahoma"/>
      <family val="2"/>
      <scheme val="minor"/>
    </font>
    <font>
      <sz val="10"/>
      <color theme="1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187" fontId="1" fillId="0" borderId="3" xfId="1" applyFont="1" applyBorder="1"/>
    <xf numFmtId="187" fontId="1" fillId="0" borderId="1" xfId="1" applyFont="1" applyBorder="1"/>
    <xf numFmtId="187" fontId="1" fillId="0" borderId="2" xfId="1" applyFont="1" applyBorder="1"/>
    <xf numFmtId="187" fontId="2" fillId="0" borderId="3" xfId="1" applyFont="1" applyBorder="1"/>
    <xf numFmtId="4" fontId="6" fillId="0" borderId="0" xfId="0" applyNumberFormat="1" applyFont="1" applyAlignment="1"/>
    <xf numFmtId="0" fontId="7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Border="1"/>
    <xf numFmtId="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2;&#3656;&#3634;&#3618;&#3604;&#3635;&#3648;&#3609;&#3636;&#3609;&#3591;&#3634;&#3609;&#3649;&#3618;&#3585;&#3605;&#3634;&#3617;&#3649;&#3612;&#3609;&#3591;&#3634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9;&#3626;&#3604;&#3591;&#3612;&#3621;&#3585;&#3634;&#3619;&#3604;&#3635;&#3648;&#3609;&#3636;&#3609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กลาง"/>
      <sheetName val="บริหารงานทั่วไป"/>
      <sheetName val="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ศาสนาวัฒนธรรม"/>
      <sheetName val="อุตสาหกรรม"/>
      <sheetName val="เกษตร"/>
      <sheetName val="การพาณิชย์"/>
      <sheetName val="รวมประมาณการ"/>
    </sheetNames>
    <sheetDataSet>
      <sheetData sheetId="0">
        <row r="5">
          <cell r="F5">
            <v>7362122</v>
          </cell>
        </row>
      </sheetData>
      <sheetData sheetId="1">
        <row r="5">
          <cell r="H5">
            <v>2717720</v>
          </cell>
        </row>
        <row r="6">
          <cell r="H6">
            <v>4399402</v>
          </cell>
        </row>
        <row r="7">
          <cell r="H7">
            <v>201845</v>
          </cell>
        </row>
        <row r="8">
          <cell r="H8">
            <v>829218</v>
          </cell>
        </row>
        <row r="9">
          <cell r="H9">
            <v>320230.90000000002</v>
          </cell>
        </row>
        <row r="10">
          <cell r="H10">
            <v>212784.08</v>
          </cell>
        </row>
        <row r="11">
          <cell r="H11">
            <v>260190</v>
          </cell>
        </row>
      </sheetData>
      <sheetData sheetId="2">
        <row r="8">
          <cell r="E8">
            <v>134700</v>
          </cell>
        </row>
        <row r="9">
          <cell r="H9">
            <v>26380</v>
          </cell>
        </row>
      </sheetData>
      <sheetData sheetId="3">
        <row r="6">
          <cell r="I6">
            <v>1187179</v>
          </cell>
        </row>
        <row r="8">
          <cell r="I8">
            <v>647498</v>
          </cell>
        </row>
        <row r="9">
          <cell r="I9">
            <v>789338.3600000001</v>
          </cell>
        </row>
        <row r="10">
          <cell r="I10">
            <v>0</v>
          </cell>
        </row>
        <row r="11">
          <cell r="I11">
            <v>80170</v>
          </cell>
        </row>
        <row r="14">
          <cell r="I14">
            <v>1552000</v>
          </cell>
        </row>
      </sheetData>
      <sheetData sheetId="4">
        <row r="8">
          <cell r="I8">
            <v>43400</v>
          </cell>
        </row>
        <row r="9">
          <cell r="I9">
            <v>0</v>
          </cell>
        </row>
      </sheetData>
      <sheetData sheetId="5"/>
      <sheetData sheetId="6">
        <row r="6">
          <cell r="E6">
            <v>940310</v>
          </cell>
        </row>
        <row r="7">
          <cell r="E7">
            <v>64600</v>
          </cell>
        </row>
        <row r="8">
          <cell r="E8">
            <v>251492</v>
          </cell>
        </row>
        <row r="9">
          <cell r="E9">
            <v>424664</v>
          </cell>
        </row>
        <row r="10">
          <cell r="E10"/>
        </row>
        <row r="11">
          <cell r="E11">
            <v>69800</v>
          </cell>
        </row>
      </sheetData>
      <sheetData sheetId="7">
        <row r="8">
          <cell r="G8">
            <v>0</v>
          </cell>
        </row>
      </sheetData>
      <sheetData sheetId="8">
        <row r="8">
          <cell r="I8">
            <v>0</v>
          </cell>
        </row>
      </sheetData>
      <sheetData sheetId="9">
        <row r="12">
          <cell r="G12">
            <v>50000</v>
          </cell>
        </row>
      </sheetData>
      <sheetData sheetId="10">
        <row r="8">
          <cell r="E8">
            <v>19800</v>
          </cell>
        </row>
      </sheetData>
      <sheetData sheetId="11">
        <row r="9">
          <cell r="H9">
            <v>29799</v>
          </cell>
        </row>
        <row r="10">
          <cell r="H10">
            <v>71472.55</v>
          </cell>
        </row>
      </sheetData>
      <sheetData sheetId="12">
        <row r="5">
          <cell r="D5">
            <v>8055880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รายรับ"/>
      <sheetName val="เงินรายรับและเงินสะสม"/>
      <sheetName val="ทุนสำรองเงินสะสม"/>
      <sheetName val="เงินกู้"/>
      <sheetName val="รวม"/>
      <sheetName val="หมายเหตุประกอบงบแสดงผลดำเนินงาน"/>
    </sheetNames>
    <sheetDataSet>
      <sheetData sheetId="0">
        <row r="7">
          <cell r="P7">
            <v>7381122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7" zoomScale="90" zoomScaleNormal="90" workbookViewId="0">
      <selection activeCell="O25" sqref="O25"/>
    </sheetView>
  </sheetViews>
  <sheetFormatPr defaultColWidth="9.09765625" defaultRowHeight="21" x14ac:dyDescent="0.6"/>
  <cols>
    <col min="1" max="1" width="9.09765625" style="1"/>
    <col min="2" max="2" width="13.69921875" style="1" customWidth="1"/>
    <col min="3" max="3" width="10.09765625" style="1" customWidth="1"/>
    <col min="4" max="4" width="11.3984375" style="1" customWidth="1"/>
    <col min="5" max="5" width="10.09765625" style="1" bestFit="1" customWidth="1"/>
    <col min="6" max="6" width="11.8984375" style="1" customWidth="1"/>
    <col min="7" max="7" width="9.3984375" style="1" customWidth="1"/>
    <col min="8" max="8" width="7.59765625" style="1" customWidth="1"/>
    <col min="9" max="9" width="11.8984375" style="1" customWidth="1"/>
    <col min="10" max="10" width="8.8984375" style="1" customWidth="1"/>
    <col min="11" max="11" width="9" style="1" customWidth="1"/>
    <col min="12" max="12" width="11.59765625" style="1" customWidth="1"/>
    <col min="13" max="13" width="9.19921875" style="1" customWidth="1"/>
    <col min="14" max="14" width="10.69921875" style="1" customWidth="1"/>
    <col min="15" max="15" width="10.19921875" style="1" customWidth="1"/>
    <col min="16" max="16" width="10.5" style="1" customWidth="1"/>
    <col min="17" max="16384" width="9.09765625" style="1"/>
  </cols>
  <sheetData>
    <row r="1" spans="1:16" x14ac:dyDescent="0.6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6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6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6">
      <c r="A4" s="26" t="s">
        <v>2</v>
      </c>
      <c r="B4" s="26" t="s">
        <v>3</v>
      </c>
      <c r="C4" s="26" t="s">
        <v>4</v>
      </c>
      <c r="D4" s="25" t="s">
        <v>22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74.400000000000006" x14ac:dyDescent="0.6">
      <c r="A5" s="26"/>
      <c r="B5" s="26"/>
      <c r="C5" s="26"/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7" t="s">
        <v>38</v>
      </c>
      <c r="P5" s="2" t="s">
        <v>5</v>
      </c>
    </row>
    <row r="6" spans="1:16" x14ac:dyDescent="0.6">
      <c r="A6" s="3" t="s">
        <v>6</v>
      </c>
      <c r="B6" s="3" t="s">
        <v>7</v>
      </c>
      <c r="C6" s="3" t="s">
        <v>39</v>
      </c>
      <c r="D6" s="12">
        <f>[1]บริหารงานทั่วไป!$H$5</f>
        <v>2717720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1"/>
      <c r="P6" s="9">
        <f t="shared" ref="P6:P15" si="0">SUM(D6:O6)</f>
        <v>2717720</v>
      </c>
    </row>
    <row r="7" spans="1:16" x14ac:dyDescent="0.6">
      <c r="A7" s="4"/>
      <c r="B7" s="4" t="s">
        <v>8</v>
      </c>
      <c r="C7" s="4" t="s">
        <v>39</v>
      </c>
      <c r="D7" s="12">
        <f>[1]บริหารงานทั่วไป!$H$6</f>
        <v>4399402</v>
      </c>
      <c r="E7" s="12"/>
      <c r="F7" s="12">
        <f>[1]การศึกษา!$I$6</f>
        <v>1187179</v>
      </c>
      <c r="G7" s="12"/>
      <c r="H7" s="12"/>
      <c r="I7" s="12">
        <f>[1]เคหะและชุมชน!$E$6</f>
        <v>940310</v>
      </c>
      <c r="J7" s="12"/>
      <c r="K7" s="12"/>
      <c r="L7" s="12"/>
      <c r="M7" s="12"/>
      <c r="N7" s="12"/>
      <c r="O7" s="4"/>
      <c r="P7" s="9">
        <f t="shared" si="0"/>
        <v>6526891</v>
      </c>
    </row>
    <row r="8" spans="1:16" x14ac:dyDescent="0.6">
      <c r="A8" s="4" t="s">
        <v>9</v>
      </c>
      <c r="B8" s="4" t="s">
        <v>10</v>
      </c>
      <c r="C8" s="4" t="s">
        <v>39</v>
      </c>
      <c r="D8" s="12">
        <f>[1]บริหารงานทั่วไป!$H$7+320000+103640</f>
        <v>625485</v>
      </c>
      <c r="E8" s="12"/>
      <c r="F8" s="12">
        <v>145440</v>
      </c>
      <c r="G8" s="12"/>
      <c r="H8" s="12"/>
      <c r="I8" s="12">
        <f>[1]เคหะและชุมชน!$E$7+79630</f>
        <v>144230</v>
      </c>
      <c r="J8" s="12"/>
      <c r="K8" s="12"/>
      <c r="L8" s="12"/>
      <c r="M8" s="12"/>
      <c r="N8" s="12"/>
      <c r="O8" s="4"/>
      <c r="P8" s="9">
        <f t="shared" si="0"/>
        <v>915155</v>
      </c>
    </row>
    <row r="9" spans="1:16" x14ac:dyDescent="0.6">
      <c r="A9" s="4"/>
      <c r="B9" s="4" t="s">
        <v>11</v>
      </c>
      <c r="C9" s="4" t="s">
        <v>39</v>
      </c>
      <c r="D9" s="12">
        <f>[1]บริหารงานทั่วไป!$H$8+20000</f>
        <v>849218</v>
      </c>
      <c r="E9" s="12">
        <f>[1]รักษาความสงบภายใน!$E$8</f>
        <v>134700</v>
      </c>
      <c r="F9" s="12">
        <f>[1]การศึกษา!$I$8-18000</f>
        <v>629498</v>
      </c>
      <c r="G9" s="12">
        <f>[1]สาธารณสุข!$I$8</f>
        <v>43400</v>
      </c>
      <c r="H9" s="12"/>
      <c r="I9" s="12">
        <f>[1]เคหะและชุมชน!$E$8</f>
        <v>251492</v>
      </c>
      <c r="J9" s="12">
        <f>[1]สร้างความเข้มแข็งของชุมชน!$G$8</f>
        <v>0</v>
      </c>
      <c r="K9" s="12">
        <f>[1]ศาสนาวัฒนธรรม!$I$8</f>
        <v>0</v>
      </c>
      <c r="L9" s="12"/>
      <c r="M9" s="12">
        <f>[1]เกษตร!$E$8</f>
        <v>19800</v>
      </c>
      <c r="N9" s="12"/>
      <c r="O9" s="4"/>
      <c r="P9" s="9">
        <f t="shared" si="0"/>
        <v>1928108</v>
      </c>
    </row>
    <row r="10" spans="1:16" x14ac:dyDescent="0.6">
      <c r="A10" s="4"/>
      <c r="B10" s="4" t="s">
        <v>12</v>
      </c>
      <c r="C10" s="4" t="s">
        <v>39</v>
      </c>
      <c r="D10" s="12">
        <f>[1]บริหารงานทั่วไป!$H$9+13500+14480+10000</f>
        <v>358210.9</v>
      </c>
      <c r="E10" s="12">
        <f>[1]รักษาความสงบภายใน!$H$9</f>
        <v>26380</v>
      </c>
      <c r="F10" s="12">
        <f>[1]การศึกษา!$I$9+321434.8</f>
        <v>1110773.1600000001</v>
      </c>
      <c r="G10" s="12">
        <f>[1]สาธารณสุข!$I$9</f>
        <v>0</v>
      </c>
      <c r="H10" s="12"/>
      <c r="I10" s="12">
        <f>[1]เคหะและชุมชน!$E$9+15000</f>
        <v>439664</v>
      </c>
      <c r="J10" s="12"/>
      <c r="K10" s="12"/>
      <c r="L10" s="12"/>
      <c r="M10" s="12"/>
      <c r="N10" s="12">
        <f>[1]การพาณิชย์!$H$9</f>
        <v>29799</v>
      </c>
      <c r="O10" s="4"/>
      <c r="P10" s="9">
        <f t="shared" si="0"/>
        <v>1964827.06</v>
      </c>
    </row>
    <row r="11" spans="1:16" x14ac:dyDescent="0.6">
      <c r="A11" s="4"/>
      <c r="B11" s="4" t="s">
        <v>13</v>
      </c>
      <c r="C11" s="4" t="s">
        <v>39</v>
      </c>
      <c r="D11" s="12">
        <f>[1]บริหารงานทั่วไป!$H$10</f>
        <v>212784.08</v>
      </c>
      <c r="E11" s="12"/>
      <c r="F11" s="12">
        <f>[1]การศึกษา!$I$10</f>
        <v>0</v>
      </c>
      <c r="G11" s="12"/>
      <c r="H11" s="12"/>
      <c r="I11" s="12">
        <f>[1]เคหะและชุมชน!$E$10</f>
        <v>0</v>
      </c>
      <c r="J11" s="12"/>
      <c r="K11" s="12"/>
      <c r="L11" s="12"/>
      <c r="M11" s="12"/>
      <c r="N11" s="12">
        <f>[1]การพาณิชย์!$H$10</f>
        <v>71472.55</v>
      </c>
      <c r="O11" s="4"/>
      <c r="P11" s="9">
        <f t="shared" si="0"/>
        <v>284256.63</v>
      </c>
    </row>
    <row r="12" spans="1:16" x14ac:dyDescent="0.6">
      <c r="A12" s="4" t="s">
        <v>14</v>
      </c>
      <c r="B12" s="4" t="s">
        <v>15</v>
      </c>
      <c r="C12" s="4" t="s">
        <v>39</v>
      </c>
      <c r="D12" s="12">
        <f>[1]บริหารงานทั่วไป!$H$11-10000</f>
        <v>250190</v>
      </c>
      <c r="E12" s="12"/>
      <c r="F12" s="12">
        <f>[1]การศึกษา!$I$11</f>
        <v>80170</v>
      </c>
      <c r="G12" s="12"/>
      <c r="H12" s="12"/>
      <c r="I12" s="12">
        <f>[1]เคหะและชุมชน!$E$11</f>
        <v>69800</v>
      </c>
      <c r="J12" s="12"/>
      <c r="K12" s="12"/>
      <c r="L12" s="12"/>
      <c r="M12" s="12"/>
      <c r="N12" s="12"/>
      <c r="O12" s="4"/>
      <c r="P12" s="9">
        <f t="shared" si="0"/>
        <v>400160</v>
      </c>
    </row>
    <row r="13" spans="1:16" x14ac:dyDescent="0.6">
      <c r="A13" s="4"/>
      <c r="B13" s="4" t="s">
        <v>16</v>
      </c>
      <c r="C13" s="4" t="s">
        <v>39</v>
      </c>
      <c r="D13" s="12"/>
      <c r="E13" s="12"/>
      <c r="F13" s="12"/>
      <c r="G13" s="12"/>
      <c r="H13" s="12"/>
      <c r="I13" s="12">
        <v>0</v>
      </c>
      <c r="J13" s="12"/>
      <c r="K13" s="12"/>
      <c r="L13" s="12">
        <f>[1]อุตสาหกรรม!$G$12+1914938</f>
        <v>1964938</v>
      </c>
      <c r="M13" s="12"/>
      <c r="N13" s="12"/>
      <c r="O13" s="4"/>
      <c r="P13" s="9">
        <f t="shared" si="0"/>
        <v>1964938</v>
      </c>
    </row>
    <row r="14" spans="1:16" x14ac:dyDescent="0.6">
      <c r="A14" s="4" t="s">
        <v>17</v>
      </c>
      <c r="B14" s="4" t="s">
        <v>18</v>
      </c>
      <c r="C14" s="4" t="s">
        <v>39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"/>
      <c r="P14" s="9">
        <f t="shared" si="0"/>
        <v>0</v>
      </c>
    </row>
    <row r="15" spans="1:16" x14ac:dyDescent="0.6">
      <c r="A15" s="4" t="s">
        <v>19</v>
      </c>
      <c r="B15" s="4" t="s">
        <v>20</v>
      </c>
      <c r="C15" s="4" t="s">
        <v>39</v>
      </c>
      <c r="D15" s="12"/>
      <c r="E15" s="12"/>
      <c r="F15" s="12">
        <f>[1]การศึกษา!$I$14</f>
        <v>1552000</v>
      </c>
      <c r="G15" s="12"/>
      <c r="H15" s="12"/>
      <c r="I15" s="12"/>
      <c r="J15" s="12"/>
      <c r="K15" s="12"/>
      <c r="L15" s="12"/>
      <c r="M15" s="12"/>
      <c r="N15" s="12"/>
      <c r="O15" s="4"/>
      <c r="P15" s="9">
        <f t="shared" si="0"/>
        <v>1552000</v>
      </c>
    </row>
    <row r="16" spans="1:16" x14ac:dyDescent="0.6">
      <c r="A16" s="4" t="s">
        <v>38</v>
      </c>
      <c r="B16" s="4" t="s">
        <v>38</v>
      </c>
      <c r="C16" s="4" t="s">
        <v>39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>[2]เงินรายรับ!$P$7</f>
        <v>7381122</v>
      </c>
      <c r="P16" s="9">
        <f>SUM(D16:O16)</f>
        <v>7381122</v>
      </c>
    </row>
    <row r="17" spans="1:16" x14ac:dyDescent="0.6">
      <c r="A17" s="22" t="s">
        <v>5</v>
      </c>
      <c r="B17" s="23"/>
      <c r="C17" s="24"/>
      <c r="D17" s="10">
        <f t="shared" ref="D17:P17" si="1">SUM(D6:D16)</f>
        <v>9413009.9800000004</v>
      </c>
      <c r="E17" s="10">
        <f t="shared" si="1"/>
        <v>161080</v>
      </c>
      <c r="F17" s="10">
        <f t="shared" si="1"/>
        <v>4705060.16</v>
      </c>
      <c r="G17" s="10">
        <f t="shared" si="1"/>
        <v>43400</v>
      </c>
      <c r="H17" s="10">
        <f t="shared" si="1"/>
        <v>0</v>
      </c>
      <c r="I17" s="10">
        <f t="shared" si="1"/>
        <v>1845496</v>
      </c>
      <c r="J17" s="10">
        <f t="shared" si="1"/>
        <v>0</v>
      </c>
      <c r="K17" s="10">
        <f t="shared" si="1"/>
        <v>0</v>
      </c>
      <c r="L17" s="10">
        <f t="shared" si="1"/>
        <v>1964938</v>
      </c>
      <c r="M17" s="10">
        <f t="shared" si="1"/>
        <v>19800</v>
      </c>
      <c r="N17" s="10">
        <f t="shared" si="1"/>
        <v>101271.55</v>
      </c>
      <c r="O17" s="10">
        <f t="shared" si="1"/>
        <v>7381122</v>
      </c>
      <c r="P17" s="10">
        <f t="shared" si="1"/>
        <v>25635177.690000001</v>
      </c>
    </row>
    <row r="19" spans="1:16" x14ac:dyDescent="0.6">
      <c r="A19" s="1" t="s">
        <v>21</v>
      </c>
    </row>
    <row r="20" spans="1:16" ht="24.6" x14ac:dyDescent="0.7">
      <c r="D20" s="13" t="s">
        <v>45</v>
      </c>
      <c r="E20" s="13"/>
      <c r="F20" s="13"/>
      <c r="G20" s="13"/>
      <c r="H20" s="13"/>
      <c r="I20" s="13"/>
      <c r="J20" s="14"/>
    </row>
    <row r="21" spans="1:16" ht="24.6" x14ac:dyDescent="0.7">
      <c r="D21" s="13" t="s">
        <v>47</v>
      </c>
      <c r="E21" s="15"/>
      <c r="F21" s="16"/>
      <c r="G21" s="16"/>
      <c r="H21" s="17"/>
      <c r="I21" s="18"/>
      <c r="J21" s="14"/>
    </row>
    <row r="22" spans="1:16" x14ac:dyDescent="0.6">
      <c r="D22" s="13" t="s">
        <v>46</v>
      </c>
      <c r="E22" s="15"/>
      <c r="F22" s="16"/>
      <c r="G22" s="16"/>
      <c r="H22" s="19"/>
      <c r="I22" s="18"/>
      <c r="J22" s="18"/>
    </row>
  </sheetData>
  <mergeCells count="8">
    <mergeCell ref="A1:P1"/>
    <mergeCell ref="A2:P2"/>
    <mergeCell ref="A3:P3"/>
    <mergeCell ref="A17:C17"/>
    <mergeCell ref="D4:P4"/>
    <mergeCell ref="A4:A5"/>
    <mergeCell ref="B4:B5"/>
    <mergeCell ref="C4:C5"/>
  </mergeCells>
  <pageMargins left="0.31496062992125984" right="0.31496062992125984" top="0.15748031496062992" bottom="0.15748031496062992" header="0.31496062992125984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0" zoomScaleNormal="100" workbookViewId="0">
      <selection activeCell="P19" sqref="P19"/>
    </sheetView>
  </sheetViews>
  <sheetFormatPr defaultColWidth="9.09765625" defaultRowHeight="21" x14ac:dyDescent="0.6"/>
  <cols>
    <col min="1" max="1" width="9.09765625" style="1"/>
    <col min="2" max="2" width="13.3984375" style="1" customWidth="1"/>
    <col min="3" max="7" width="9.09765625" style="1"/>
    <col min="8" max="8" width="10.8984375" style="1" bestFit="1" customWidth="1"/>
    <col min="9" max="10" width="9.09765625" style="1"/>
    <col min="11" max="11" width="9.5" style="1" bestFit="1" customWidth="1"/>
    <col min="12" max="14" width="9.09765625" style="1"/>
    <col min="15" max="15" width="11.8984375" style="1" customWidth="1"/>
    <col min="16" max="16384" width="9.09765625" style="1"/>
  </cols>
  <sheetData>
    <row r="1" spans="1:15" x14ac:dyDescent="0.6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6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6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6">
      <c r="A4" s="26" t="s">
        <v>2</v>
      </c>
      <c r="B4" s="26" t="s">
        <v>3</v>
      </c>
      <c r="C4" s="25" t="s">
        <v>22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74.400000000000006" x14ac:dyDescent="0.6">
      <c r="A5" s="26"/>
      <c r="B5" s="26"/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38</v>
      </c>
      <c r="O5" s="7" t="s">
        <v>5</v>
      </c>
    </row>
    <row r="6" spans="1:15" x14ac:dyDescent="0.6">
      <c r="A6" s="3" t="s">
        <v>6</v>
      </c>
      <c r="B6" s="3" t="s">
        <v>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">
        <f t="shared" ref="O6:O15" si="0">SUM(C6:N6)</f>
        <v>0</v>
      </c>
    </row>
    <row r="7" spans="1:15" x14ac:dyDescent="0.6">
      <c r="A7" s="4"/>
      <c r="B7" s="4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  <c r="O7" s="9">
        <f t="shared" si="0"/>
        <v>0</v>
      </c>
    </row>
    <row r="8" spans="1:15" x14ac:dyDescent="0.6">
      <c r="A8" s="4" t="s">
        <v>9</v>
      </c>
      <c r="B8" s="4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4"/>
      <c r="O8" s="9">
        <f t="shared" si="0"/>
        <v>0</v>
      </c>
    </row>
    <row r="9" spans="1:15" x14ac:dyDescent="0.6">
      <c r="A9" s="4"/>
      <c r="B9" s="4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9">
        <f t="shared" si="0"/>
        <v>0</v>
      </c>
    </row>
    <row r="10" spans="1:15" x14ac:dyDescent="0.6">
      <c r="A10" s="4"/>
      <c r="B10" s="4" t="s">
        <v>12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9">
        <f t="shared" si="0"/>
        <v>0</v>
      </c>
    </row>
    <row r="11" spans="1:15" x14ac:dyDescent="0.6">
      <c r="A11" s="4"/>
      <c r="B11" s="4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9">
        <f t="shared" si="0"/>
        <v>0</v>
      </c>
    </row>
    <row r="12" spans="1:15" x14ac:dyDescent="0.6">
      <c r="A12" s="4" t="s">
        <v>14</v>
      </c>
      <c r="B12" s="4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9">
        <f t="shared" si="0"/>
        <v>0</v>
      </c>
    </row>
    <row r="13" spans="1:15" x14ac:dyDescent="0.6">
      <c r="A13" s="4"/>
      <c r="B13" s="4" t="s">
        <v>16</v>
      </c>
      <c r="C13" s="9"/>
      <c r="D13" s="9"/>
      <c r="E13" s="9"/>
      <c r="F13" s="9"/>
      <c r="G13" s="9"/>
      <c r="H13" s="9">
        <v>2285800</v>
      </c>
      <c r="I13" s="9"/>
      <c r="J13" s="9"/>
      <c r="K13" s="9"/>
      <c r="L13" s="9"/>
      <c r="M13" s="9"/>
      <c r="N13" s="4"/>
      <c r="O13" s="9">
        <f t="shared" si="0"/>
        <v>2285800</v>
      </c>
    </row>
    <row r="14" spans="1:15" x14ac:dyDescent="0.6">
      <c r="A14" s="4" t="s">
        <v>17</v>
      </c>
      <c r="B14" s="4" t="s">
        <v>18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9">
        <f t="shared" si="0"/>
        <v>0</v>
      </c>
    </row>
    <row r="15" spans="1:15" x14ac:dyDescent="0.6">
      <c r="A15" s="4" t="s">
        <v>19</v>
      </c>
      <c r="B15" s="4" t="s">
        <v>20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9">
        <f t="shared" si="0"/>
        <v>0</v>
      </c>
    </row>
    <row r="16" spans="1:15" x14ac:dyDescent="0.6">
      <c r="A16" s="4" t="s">
        <v>38</v>
      </c>
      <c r="B16" s="4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>SUM(C16:N16)</f>
        <v>0</v>
      </c>
    </row>
    <row r="17" spans="1:15" x14ac:dyDescent="0.6">
      <c r="A17" s="22" t="s">
        <v>5</v>
      </c>
      <c r="B17" s="23"/>
      <c r="C17" s="10">
        <f t="shared" ref="C17:O17" si="1">SUM(C6:C16)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2285800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2285800</v>
      </c>
    </row>
    <row r="19" spans="1:15" x14ac:dyDescent="0.6">
      <c r="A19" s="1" t="s">
        <v>21</v>
      </c>
    </row>
    <row r="22" spans="1:15" ht="24.6" x14ac:dyDescent="0.7">
      <c r="B22" s="13" t="s">
        <v>44</v>
      </c>
      <c r="C22" s="13"/>
      <c r="D22" s="13"/>
      <c r="E22" s="13"/>
      <c r="F22" s="13"/>
      <c r="G22" s="13"/>
      <c r="H22" s="14"/>
    </row>
    <row r="23" spans="1:15" ht="24.6" x14ac:dyDescent="0.7">
      <c r="B23" s="13" t="s">
        <v>49</v>
      </c>
      <c r="C23" s="15"/>
      <c r="D23" s="16"/>
      <c r="E23" s="16"/>
      <c r="F23" s="17"/>
      <c r="G23" s="18"/>
      <c r="H23" s="14"/>
    </row>
    <row r="24" spans="1:15" x14ac:dyDescent="0.6">
      <c r="B24" s="13" t="s">
        <v>48</v>
      </c>
      <c r="C24" s="15"/>
      <c r="D24" s="16"/>
      <c r="E24" s="16"/>
      <c r="F24" s="19"/>
      <c r="G24" s="18"/>
      <c r="H24" s="18"/>
    </row>
  </sheetData>
  <mergeCells count="7">
    <mergeCell ref="A1:O1"/>
    <mergeCell ref="A2:O2"/>
    <mergeCell ref="A3:O3"/>
    <mergeCell ref="A17:B17"/>
    <mergeCell ref="A4:A5"/>
    <mergeCell ref="B4:B5"/>
    <mergeCell ref="C4:O4"/>
  </mergeCells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13" workbookViewId="0">
      <selection activeCell="A3" sqref="A3:P3"/>
    </sheetView>
  </sheetViews>
  <sheetFormatPr defaultColWidth="9.09765625" defaultRowHeight="21" x14ac:dyDescent="0.6"/>
  <cols>
    <col min="1" max="1" width="9.09765625" style="1"/>
    <col min="2" max="2" width="14.09765625" style="1" customWidth="1"/>
    <col min="3" max="8" width="9.09765625" style="1"/>
    <col min="9" max="9" width="8" style="1" customWidth="1"/>
    <col min="10" max="13" width="9.09765625" style="1"/>
    <col min="14" max="14" width="8" style="1" customWidth="1"/>
    <col min="15" max="15" width="6.8984375" style="1" customWidth="1"/>
    <col min="16" max="16" width="7.5" style="1" customWidth="1"/>
    <col min="17" max="16384" width="9.09765625" style="1"/>
  </cols>
  <sheetData>
    <row r="1" spans="1:16" x14ac:dyDescent="0.6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6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6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6">
      <c r="A4" s="26" t="s">
        <v>2</v>
      </c>
      <c r="B4" s="26" t="s">
        <v>3</v>
      </c>
      <c r="C4" s="26" t="s">
        <v>4</v>
      </c>
      <c r="D4" s="25" t="s">
        <v>22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74.400000000000006" x14ac:dyDescent="0.6">
      <c r="A5" s="26"/>
      <c r="B5" s="26"/>
      <c r="C5" s="26"/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 t="s">
        <v>33</v>
      </c>
      <c r="O5" s="7" t="s">
        <v>38</v>
      </c>
      <c r="P5" s="7" t="s">
        <v>5</v>
      </c>
    </row>
    <row r="6" spans="1:16" x14ac:dyDescent="0.6">
      <c r="A6" s="3" t="s">
        <v>6</v>
      </c>
      <c r="B6" s="3" t="s">
        <v>7</v>
      </c>
      <c r="C6" s="3" t="s">
        <v>39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6">
      <c r="A7" s="4"/>
      <c r="B7" s="4" t="s">
        <v>8</v>
      </c>
      <c r="C7" s="4" t="s">
        <v>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6">
      <c r="A8" s="4"/>
      <c r="B8" s="4"/>
      <c r="C8" s="8" t="s">
        <v>40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6">
      <c r="A9" s="4" t="s">
        <v>9</v>
      </c>
      <c r="B9" s="4" t="s">
        <v>10</v>
      </c>
      <c r="C9" s="4" t="s">
        <v>39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6">
      <c r="A10" s="4"/>
      <c r="B10" s="4" t="s">
        <v>11</v>
      </c>
      <c r="C10" s="4" t="s">
        <v>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6">
      <c r="A11" s="4"/>
      <c r="B11" s="4" t="s">
        <v>12</v>
      </c>
      <c r="C11" s="4" t="s">
        <v>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6">
      <c r="A12" s="4"/>
      <c r="B12" s="4"/>
      <c r="C12" s="8" t="s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6">
      <c r="A13" s="4"/>
      <c r="B13" s="4" t="s">
        <v>13</v>
      </c>
      <c r="C13" s="4" t="s">
        <v>39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6">
      <c r="A14" s="4" t="s">
        <v>14</v>
      </c>
      <c r="B14" s="4" t="s">
        <v>15</v>
      </c>
      <c r="C14" s="4" t="s">
        <v>39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6">
      <c r="A15" s="4"/>
      <c r="B15" s="4" t="s">
        <v>16</v>
      </c>
      <c r="C15" s="4" t="s">
        <v>39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6">
      <c r="A16" s="4"/>
      <c r="B16" s="4"/>
      <c r="C16" s="8" t="s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6">
      <c r="A17" s="4" t="s">
        <v>17</v>
      </c>
      <c r="B17" s="4" t="s">
        <v>18</v>
      </c>
      <c r="C17" s="4" t="s">
        <v>39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6">
      <c r="A18" s="4" t="s">
        <v>19</v>
      </c>
      <c r="B18" s="4" t="s">
        <v>20</v>
      </c>
      <c r="C18" s="4" t="s">
        <v>39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6">
      <c r="A19" s="4" t="s">
        <v>38</v>
      </c>
      <c r="B19" s="4" t="s">
        <v>38</v>
      </c>
      <c r="C19" s="4" t="s">
        <v>39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6">
      <c r="A20" s="5"/>
      <c r="B20" s="5"/>
      <c r="C20" s="8" t="s">
        <v>40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6">
      <c r="A21" s="22" t="s">
        <v>5</v>
      </c>
      <c r="B21" s="23"/>
      <c r="C21" s="2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3" spans="1:16" x14ac:dyDescent="0.6">
      <c r="A23" s="1" t="s">
        <v>21</v>
      </c>
    </row>
  </sheetData>
  <mergeCells count="8">
    <mergeCell ref="A21:C21"/>
    <mergeCell ref="A1:P1"/>
    <mergeCell ref="A2:P2"/>
    <mergeCell ref="A3:P3"/>
    <mergeCell ref="A4:A5"/>
    <mergeCell ref="B4:B5"/>
    <mergeCell ref="C4:C5"/>
    <mergeCell ref="D4:P4"/>
  </mergeCells>
  <pageMargins left="0.7" right="0.7" top="0.75" bottom="0.75" header="0.3" footer="0.3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E5" sqref="E5"/>
    </sheetView>
  </sheetViews>
  <sheetFormatPr defaultColWidth="9.09765625" defaultRowHeight="21" x14ac:dyDescent="0.6"/>
  <cols>
    <col min="1" max="1" width="9.09765625" style="1"/>
    <col min="2" max="2" width="15.3984375" style="1" customWidth="1"/>
    <col min="3" max="16384" width="9.09765625" style="1"/>
  </cols>
  <sheetData>
    <row r="1" spans="1:16" x14ac:dyDescent="0.6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6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6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6">
      <c r="A4" s="26" t="s">
        <v>2</v>
      </c>
      <c r="B4" s="26" t="s">
        <v>3</v>
      </c>
      <c r="C4" s="26" t="s">
        <v>4</v>
      </c>
      <c r="D4" s="25" t="s">
        <v>22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74.400000000000006" x14ac:dyDescent="0.6">
      <c r="A5" s="26"/>
      <c r="B5" s="26"/>
      <c r="C5" s="26"/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 t="s">
        <v>33</v>
      </c>
      <c r="O5" s="7" t="s">
        <v>38</v>
      </c>
      <c r="P5" s="7" t="s">
        <v>5</v>
      </c>
    </row>
    <row r="6" spans="1:16" x14ac:dyDescent="0.6">
      <c r="A6" s="3" t="s">
        <v>6</v>
      </c>
      <c r="B6" s="3" t="s">
        <v>7</v>
      </c>
      <c r="C6" s="3" t="s">
        <v>39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6">
      <c r="A7" s="4"/>
      <c r="B7" s="4" t="s">
        <v>8</v>
      </c>
      <c r="C7" s="4" t="s">
        <v>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6">
      <c r="A8" s="4"/>
      <c r="B8" s="4"/>
      <c r="C8" s="8" t="s">
        <v>40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6">
      <c r="A9" s="4" t="s">
        <v>9</v>
      </c>
      <c r="B9" s="4" t="s">
        <v>10</v>
      </c>
      <c r="C9" s="4" t="s">
        <v>39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6">
      <c r="A10" s="4"/>
      <c r="B10" s="4" t="s">
        <v>11</v>
      </c>
      <c r="C10" s="4" t="s">
        <v>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6">
      <c r="A11" s="4"/>
      <c r="B11" s="4" t="s">
        <v>12</v>
      </c>
      <c r="C11" s="4" t="s">
        <v>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6">
      <c r="A12" s="4"/>
      <c r="B12" s="4"/>
      <c r="C12" s="8" t="s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6">
      <c r="A13" s="4"/>
      <c r="B13" s="4" t="s">
        <v>13</v>
      </c>
      <c r="C13" s="4" t="s">
        <v>39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6">
      <c r="A14" s="4" t="s">
        <v>14</v>
      </c>
      <c r="B14" s="4" t="s">
        <v>15</v>
      </c>
      <c r="C14" s="4" t="s">
        <v>39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6">
      <c r="A15" s="4"/>
      <c r="B15" s="4" t="s">
        <v>16</v>
      </c>
      <c r="C15" s="4" t="s">
        <v>39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6">
      <c r="A16" s="4"/>
      <c r="B16" s="4"/>
      <c r="C16" s="8" t="s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6">
      <c r="A17" s="4" t="s">
        <v>17</v>
      </c>
      <c r="B17" s="4" t="s">
        <v>18</v>
      </c>
      <c r="C17" s="4" t="s">
        <v>39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6">
      <c r="A18" s="4" t="s">
        <v>19</v>
      </c>
      <c r="B18" s="4" t="s">
        <v>20</v>
      </c>
      <c r="C18" s="4" t="s">
        <v>39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6">
      <c r="A19" s="4" t="s">
        <v>38</v>
      </c>
      <c r="B19" s="4" t="s">
        <v>38</v>
      </c>
      <c r="C19" s="4" t="s">
        <v>39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6">
      <c r="A20" s="5"/>
      <c r="B20" s="5"/>
      <c r="C20" s="8" t="s">
        <v>40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6">
      <c r="A21" s="22" t="s">
        <v>5</v>
      </c>
      <c r="B21" s="23"/>
      <c r="C21" s="2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3" spans="1:16" x14ac:dyDescent="0.6">
      <c r="A23" s="1" t="s">
        <v>21</v>
      </c>
    </row>
  </sheetData>
  <mergeCells count="8">
    <mergeCell ref="A21:C21"/>
    <mergeCell ref="A1:P1"/>
    <mergeCell ref="A2:P2"/>
    <mergeCell ref="A3:P3"/>
    <mergeCell ref="A4:A5"/>
    <mergeCell ref="B4:B5"/>
    <mergeCell ref="C4:C5"/>
    <mergeCell ref="D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จ่ายจากเงินรายรับ</vt:lpstr>
      <vt:lpstr>เงินสะสม</vt:lpstr>
      <vt:lpstr>ทุนสำรองเงินสะสม</vt:lpstr>
      <vt:lpstr>เงินกู้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kawpoon</dc:creator>
  <cp:lastModifiedBy>user</cp:lastModifiedBy>
  <cp:lastPrinted>2019-03-05T06:48:38Z</cp:lastPrinted>
  <dcterms:created xsi:type="dcterms:W3CDTF">2015-10-04T09:26:39Z</dcterms:created>
  <dcterms:modified xsi:type="dcterms:W3CDTF">2019-03-05T06:49:00Z</dcterms:modified>
</cp:coreProperties>
</file>